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1-2025\"/>
    </mc:Choice>
  </mc:AlternateContent>
  <xr:revisionPtr revIDLastSave="0" documentId="13_ncr:1_{F29125CA-9F3F-4CB1-8F3A-DEC09C04FE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8" i="1" l="1"/>
  <c r="U9" i="1"/>
  <c r="U7" i="1"/>
  <c r="V7" i="1"/>
  <c r="V9" i="1"/>
  <c r="R7" i="1"/>
  <c r="R8" i="1"/>
  <c r="R9" i="1"/>
  <c r="U8" i="1" l="1"/>
  <c r="T12" i="1" s="1"/>
  <c r="T15" i="1" s="1"/>
  <c r="S12" i="1"/>
</calcChain>
</file>

<file path=xl/sharedStrings.xml><?xml version="1.0" encoding="utf-8"?>
<sst xmlns="http://schemas.openxmlformats.org/spreadsheetml/2006/main" count="61" uniqueCount="53">
  <si>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</si>
  <si>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</si>
  <si>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</si>
  <si>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</si>
  <si>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</si>
  <si>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</si>
  <si>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</si>
  <si>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</si>
  <si>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</si>
  <si>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</si>
  <si>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</si>
  <si>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</si>
  <si>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</si>
  <si>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</si>
  <si>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</si>
  <si>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</si>
  <si>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</si>
  <si>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</si>
  <si>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</si>
  <si>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</si>
  <si>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</si>
  <si>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</si>
  <si>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</si>
  <si>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</si>
  <si>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</si>
  <si>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</si>
  <si>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</si>
  <si>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</si>
  <si>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39121200-8 - Stoly</t>
  </si>
  <si>
    <t xml:space="preserve">39122100-4 - Skříně </t>
  </si>
  <si>
    <t xml:space="preserve">39141100-3 - Police </t>
  </si>
  <si>
    <t>NE</t>
  </si>
  <si>
    <t>V případě, že se dodavatel při předání zboží na některá uvedená tel. čísla nedovolá, bude v takovém případě volat tel. 377 631 320.</t>
  </si>
  <si>
    <t xml:space="preserve">Termín dodání </t>
  </si>
  <si>
    <t>Ilustrační obrázek</t>
  </si>
  <si>
    <t>Baarova 36,
301 00 Plzeň,
VŠ kolej</t>
  </si>
  <si>
    <t>od 15.8.2025 do 31.8.2025
(upřesníme 14 dní před 15.8.2025, kolej je v rekonstrukci)</t>
  </si>
  <si>
    <t xml:space="preserve">Psací stůl </t>
  </si>
  <si>
    <t>Skříň</t>
  </si>
  <si>
    <t>Police</t>
  </si>
  <si>
    <t>ANO</t>
  </si>
  <si>
    <t>Jiří Furbach,
Tel.: 37763 4897,
724 743 227</t>
  </si>
  <si>
    <r>
      <t xml:space="preserve">Nutné vystavit 2 faktury:
</t>
    </r>
    <r>
      <rPr>
        <b/>
        <sz val="11"/>
        <color rgb="FFFF0000"/>
        <rFont val="Calibri"/>
        <family val="2"/>
        <charset val="238"/>
      </rPr>
      <t>FAKTURA I. na 390 ks stolů, 110 ks skříní a 390 ks polic
FAKTURA II. na 2 ks stolů</t>
    </r>
  </si>
  <si>
    <t>Psací stůl se třemi šuplíky + 1 otevřený (bez čela) - na levé straně. Viz ilustrační obrázek. 
Barva světlý buk, čela šuplíků LTD šedá. 
Horní šuplík uzamykatelný. 
Úchyty kovové. 
Materiál: lamino LTD, ABS hrany min. 2 mm, podnože lamino.
Síla materiálu min. 18 mm, záda HDF min. 4 mm. 
Celková hloubka 60 cm, celková šířka 120 cm, celková výška 75 cm (u všech rozměrů +/- 1 cm).
Nosnost stolu min. 100 kg.
Nosnost šuplíku min. 10 kg.</t>
  </si>
  <si>
    <t>Dělená skříň dvoukřídlá, dveře otočné.
Uzamykatelná.
Členění vnitřního prostoru: 3 vnitřní bloky.
Levý vnitřní blok: otevřený úložný prostor (tyč na ramínka).
Pravý vnitřní blok: úložný prostor, 2x dřevěná police (1 police lze výškově nastavit).
Horní vnitřní blok: otevřený úložný prostor.
Materiál: korpus a dveře LTD buk, záda a vnitřní vybavení LTD šedá, ABS min. 2 mm.
Síla materiálu min. 18 mm, záda HDF min. 4 mm.
Úchyty kovové rozteč 128 mm.
Nožky: přízemní kluzáky.
Rozměr skříně: šířka 75 cm, výška 190 cm, hloubka 55 cm (u všech rozměrů +/- 1 cm).
Hmotnost max. 60 kg.</t>
  </si>
  <si>
    <t>Příloha č. 2 Kupní smlouvy - technická specifikace
Nábytek pro ZČU (II.) 011 - 2025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</si>
  <si>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</si>
  <si>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Realizace VZ je spolufinancována z prostředků MŠMT v rámci programu 133 220, subtitul 133D 221 Rozvoj a obnova ubytovacích a stravovacích kapacit veřejných vysokých škol
Identifikační číslo: EDS 133D221000048</t>
  </si>
  <si>
    <t>Police s dělící příčkou a 1 vodorovnou policí s šedými zády. 
Prostor bez police šířka 40 cm. 
Barva světlý buk. 
Síla materiálu min. 18 mm, záda HDF min. 4 mm.
Materiál LDT/ABS lamino, hrany min. 2 mm.
Rozměry police: šířka 100 cm, výška 38 cm, hloubka 33 cm (na šanon).
Nosnost min. 20 kg.
Úchyty zavěšení - rektifikační závěs na lištu.
Police budou zavěšovány na prefabrikovaný škvárobetonový panel o tl. 250 mm,
spodní hrana police bude ve výšce 1400 mm.</t>
  </si>
  <si>
    <t>Sazba DPH
(zadat pouze číslo př. 21)</t>
  </si>
  <si>
    <t>CELKOVÁ NABÍDKOVÁ CENA v Kč včetně DPH</t>
  </si>
  <si>
    <t xml:space="preserve"> - certifikát FSC / PEFC =  osvědčuje, že dřevo nebo materiály na bázi dřeva, použité na výrobu Předmětu plnění, pochází z lesů spravovaných trvale udržitelným způsobem hospodaření
 - certifikát kvality = certifikát nebo obdobný doklad o udělení Ekoznačky EU nebo jiné ekoznačky udělené v souladu s ISO 14024</t>
  </si>
  <si>
    <r>
      <t xml:space="preserve">Včetně dodání ve smontovaném stavu do místa plnění a výnosu do pater. Včetně potřebného materiálu pro instalaci.
</t>
    </r>
    <r>
      <rPr>
        <i/>
        <sz val="11"/>
        <color rgb="FF000000"/>
        <rFont val="Calibri"/>
        <family val="2"/>
        <charset val="238"/>
      </rPr>
      <t>(Baarova 36 má 8NP, v době montáže bude k dispozici výtah o rozměrech 1770 mm x 900 mm x 2000 mm.
 Šířky přístupových chodeb: schodiště 1000 mm, chodby 1500 mm, pož. dveře do chodby 1100 mm, dveře do pokojů 800 mm. Na pokojích budou maximálně postele a vestavěné skříně, prostoru na montování bude dost.)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</si>
</sst>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1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1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1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9" fontId="4" fillId="6" borderId="3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349704</xdr:colOff>
      <xdr:row>6</xdr:row>
      <xdr:rowOff>176892</xdr:rowOff>
    </xdr:from>
    <xdr:to>
      <xdr:col>6</xdr:col>
      <xdr:colOff>3046660</xdr:colOff>
      <xdr:row>6</xdr:row>
      <xdr:rowOff>2149928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9B90963-1F73-4658-B06A-1009B2E3E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1404" y="2710542"/>
          <a:ext cx="2696956" cy="1973036"/>
        </a:xfrm>
        <a:prstGeom prst="rect">
          <a:avLst/>
        </a:prstGeom>
      </xdr:spPr>
    </xdr:pic>
    <xdr:clientData/>
  </xdr:twoCellAnchor>
  <xdr:twoCellAnchor editAs="oneCell">
    <xdr:from>
      <xdr:col>6</xdr:col>
      <xdr:colOff>642574</xdr:colOff>
      <xdr:row>7</xdr:row>
      <xdr:rowOff>157905</xdr:rowOff>
    </xdr:from>
    <xdr:to>
      <xdr:col>6</xdr:col>
      <xdr:colOff>2228850</xdr:colOff>
      <xdr:row>7</xdr:row>
      <xdr:rowOff>2622066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51B55DB-CD50-45EF-813E-8AB13474C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34274" y="5282355"/>
          <a:ext cx="1586276" cy="2464161"/>
        </a:xfrm>
        <a:prstGeom prst="rect">
          <a:avLst/>
        </a:prstGeom>
      </xdr:spPr>
    </xdr:pic>
    <xdr:clientData/>
  </xdr:twoCellAnchor>
  <xdr:twoCellAnchor editAs="oneCell">
    <xdr:from>
      <xdr:col>6</xdr:col>
      <xdr:colOff>300688</xdr:colOff>
      <xdr:row>8</xdr:row>
      <xdr:rowOff>455935</xdr:rowOff>
    </xdr:from>
    <xdr:to>
      <xdr:col>6</xdr:col>
      <xdr:colOff>3095512</xdr:colOff>
      <xdr:row>8</xdr:row>
      <xdr:rowOff>1552575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A4209396-9821-49A2-8A0F-A189AEBB8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92388" y="8495035"/>
          <a:ext cx="2794824" cy="109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7"/>
  <sheetViews>
    <sheetView tabSelected="1" zoomScaleNormal="100" workbookViewId="0">
      <selection activeCell="T9" sqref="T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90.85546875" style="1" customWidth="1"/>
    <col min="7" max="7" width="50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50.28515625" style="4" customWidth="1"/>
    <col min="12" max="12" width="16.7109375" style="1" customWidth="1"/>
    <col min="13" max="13" width="55.5703125" customWidth="1"/>
    <col min="14" max="14" width="52.42578125" customWidth="1"/>
    <col min="15" max="15" width="24.85546875" customWidth="1"/>
    <col min="16" max="16" width="25.5703125" style="4" customWidth="1"/>
    <col min="17" max="17" width="33.28515625" style="4" customWidth="1"/>
    <col min="18" max="18" width="19" style="4" hidden="1" customWidth="1"/>
    <col min="19" max="19" width="24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8.140625" style="5" customWidth="1"/>
  </cols>
  <sheetData>
    <row r="1" spans="1:24" ht="39" customHeight="1" x14ac:dyDescent="0.25">
      <c r="B1" s="82" t="s">
        <v>45</v>
      </c>
      <c r="C1" s="82"/>
      <c r="D1" s="82"/>
      <c r="E1" s="82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65"/>
      <c r="I2" s="36"/>
      <c r="J2" s="36"/>
      <c r="K2" s="36"/>
      <c r="L2" s="36"/>
      <c r="M2" s="36"/>
      <c r="N2" s="36"/>
      <c r="O2" s="36"/>
      <c r="P2" s="36"/>
      <c r="Q2" s="36"/>
      <c r="R2" s="1"/>
      <c r="T2" s="6"/>
      <c r="U2" s="6"/>
      <c r="V2" s="6"/>
      <c r="W2" s="6"/>
      <c r="X2" s="6"/>
    </row>
    <row r="3" spans="1:24" x14ac:dyDescent="0.25">
      <c r="B3" s="8"/>
      <c r="C3" s="9" t="s">
        <v>0</v>
      </c>
      <c r="D3" s="66"/>
      <c r="E3" s="66"/>
      <c r="F3" s="66"/>
      <c r="G3" s="66"/>
      <c r="H3" s="36"/>
      <c r="I3" s="36"/>
      <c r="J3" s="36"/>
      <c r="K3" s="36"/>
      <c r="L3" s="36"/>
      <c r="M3" s="36"/>
      <c r="N3" s="36"/>
      <c r="O3" s="36"/>
      <c r="P3" s="36"/>
      <c r="Q3" s="36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66"/>
      <c r="E4" s="66"/>
      <c r="F4" s="66"/>
      <c r="G4" s="66"/>
      <c r="H4" s="66"/>
      <c r="I4" s="66"/>
      <c r="J4" s="66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46</v>
      </c>
      <c r="N6" s="19" t="s">
        <v>13</v>
      </c>
      <c r="O6" s="21" t="s">
        <v>14</v>
      </c>
      <c r="P6" s="19" t="s">
        <v>15</v>
      </c>
      <c r="Q6" s="19" t="s">
        <v>33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04" customHeight="1" thickTop="1" x14ac:dyDescent="0.25">
      <c r="A7" s="23"/>
      <c r="B7" s="37">
        <v>1</v>
      </c>
      <c r="C7" s="38" t="s">
        <v>37</v>
      </c>
      <c r="D7" s="39">
        <v>392</v>
      </c>
      <c r="E7" s="40" t="s">
        <v>23</v>
      </c>
      <c r="F7" s="41" t="s">
        <v>43</v>
      </c>
      <c r="G7" s="38"/>
      <c r="H7" s="83"/>
      <c r="I7" s="38" t="s">
        <v>40</v>
      </c>
      <c r="J7" s="38" t="s">
        <v>31</v>
      </c>
      <c r="K7" s="79" t="s">
        <v>42</v>
      </c>
      <c r="L7" s="76" t="s">
        <v>40</v>
      </c>
      <c r="M7" s="73" t="s">
        <v>47</v>
      </c>
      <c r="N7" s="79" t="s">
        <v>52</v>
      </c>
      <c r="O7" s="73" t="s">
        <v>41</v>
      </c>
      <c r="P7" s="73" t="s">
        <v>35</v>
      </c>
      <c r="Q7" s="79" t="s">
        <v>36</v>
      </c>
      <c r="R7" s="42">
        <f>D7*S7</f>
        <v>1599360</v>
      </c>
      <c r="S7" s="43">
        <v>4080</v>
      </c>
      <c r="T7" s="86"/>
      <c r="U7" s="44">
        <f>D7*T7</f>
        <v>0</v>
      </c>
      <c r="V7" s="45" t="str">
        <f t="shared" ref="V7:V9" si="0">IF(ISNUMBER(T7), IF(T7&gt;S7,"NEVYHOVUJE","VYHOVUJE")," ")</f>
        <v xml:space="preserve"> </v>
      </c>
      <c r="W7" s="73"/>
      <c r="X7" s="40" t="s">
        <v>28</v>
      </c>
    </row>
    <row r="8" spans="1:24" ht="229.5" customHeight="1" x14ac:dyDescent="0.25">
      <c r="A8" s="23"/>
      <c r="B8" s="46">
        <v>2</v>
      </c>
      <c r="C8" s="47" t="s">
        <v>38</v>
      </c>
      <c r="D8" s="48">
        <v>110</v>
      </c>
      <c r="E8" s="49" t="s">
        <v>23</v>
      </c>
      <c r="F8" s="50" t="s">
        <v>44</v>
      </c>
      <c r="G8" s="47"/>
      <c r="H8" s="84"/>
      <c r="I8" s="47" t="s">
        <v>40</v>
      </c>
      <c r="J8" s="47" t="s">
        <v>31</v>
      </c>
      <c r="K8" s="80"/>
      <c r="L8" s="77"/>
      <c r="M8" s="74"/>
      <c r="N8" s="80"/>
      <c r="O8" s="74"/>
      <c r="P8" s="74"/>
      <c r="Q8" s="80"/>
      <c r="R8" s="51">
        <f>D8*S8</f>
        <v>570240</v>
      </c>
      <c r="S8" s="52">
        <v>5184</v>
      </c>
      <c r="T8" s="87"/>
      <c r="U8" s="53">
        <f>D8*T8</f>
        <v>0</v>
      </c>
      <c r="V8" s="54" t="str">
        <f t="shared" si="0"/>
        <v xml:space="preserve"> </v>
      </c>
      <c r="W8" s="74"/>
      <c r="X8" s="49" t="s">
        <v>29</v>
      </c>
    </row>
    <row r="9" spans="1:24" ht="222.75" customHeight="1" thickBot="1" x14ac:dyDescent="0.3">
      <c r="A9" s="23"/>
      <c r="B9" s="55">
        <v>3</v>
      </c>
      <c r="C9" s="56" t="s">
        <v>39</v>
      </c>
      <c r="D9" s="57">
        <v>390</v>
      </c>
      <c r="E9" s="58" t="s">
        <v>23</v>
      </c>
      <c r="F9" s="59" t="s">
        <v>48</v>
      </c>
      <c r="G9" s="56"/>
      <c r="H9" s="85"/>
      <c r="I9" s="56" t="s">
        <v>40</v>
      </c>
      <c r="J9" s="56" t="s">
        <v>31</v>
      </c>
      <c r="K9" s="81"/>
      <c r="L9" s="78"/>
      <c r="M9" s="75"/>
      <c r="N9" s="81"/>
      <c r="O9" s="75"/>
      <c r="P9" s="75"/>
      <c r="Q9" s="81"/>
      <c r="R9" s="60">
        <f>D9*S9</f>
        <v>435240</v>
      </c>
      <c r="S9" s="61">
        <v>1116</v>
      </c>
      <c r="T9" s="88"/>
      <c r="U9" s="62">
        <f>D9*T9</f>
        <v>0</v>
      </c>
      <c r="V9" s="63" t="str">
        <f t="shared" si="0"/>
        <v xml:space="preserve"> </v>
      </c>
      <c r="W9" s="75"/>
      <c r="X9" s="56" t="s">
        <v>30</v>
      </c>
    </row>
    <row r="10" spans="1:24" ht="13.5" customHeight="1" thickTop="1" thickBot="1" x14ac:dyDescent="0.3">
      <c r="C10"/>
      <c r="D10"/>
      <c r="E10"/>
      <c r="F10"/>
      <c r="G10"/>
      <c r="H10"/>
      <c r="I10"/>
      <c r="J10"/>
      <c r="K10"/>
      <c r="L10"/>
      <c r="P10"/>
      <c r="Q10"/>
      <c r="R10"/>
      <c r="U10" s="24"/>
    </row>
    <row r="11" spans="1:24" ht="60.75" customHeight="1" thickTop="1" thickBot="1" x14ac:dyDescent="0.3">
      <c r="B11" s="71" t="s">
        <v>24</v>
      </c>
      <c r="C11" s="71"/>
      <c r="D11" s="71"/>
      <c r="E11" s="71"/>
      <c r="F11" s="71"/>
      <c r="G11" s="71"/>
      <c r="H11" s="71"/>
      <c r="I11" s="71"/>
      <c r="J11" s="71"/>
      <c r="K11" s="71"/>
      <c r="L11" s="12"/>
      <c r="M11" s="12"/>
      <c r="N11" s="25"/>
      <c r="O11" s="25"/>
      <c r="P11" s="25"/>
      <c r="Q11" s="26"/>
      <c r="R11" s="26"/>
      <c r="S11" s="27" t="s">
        <v>25</v>
      </c>
      <c r="T11" s="68" t="s">
        <v>26</v>
      </c>
      <c r="U11" s="68"/>
      <c r="V11" s="68"/>
      <c r="W11" s="17"/>
    </row>
    <row r="12" spans="1:24" ht="33" customHeight="1" thickTop="1" thickBot="1" x14ac:dyDescent="0.3">
      <c r="B12" s="72" t="s">
        <v>32</v>
      </c>
      <c r="C12" s="72"/>
      <c r="D12" s="72"/>
      <c r="E12" s="72"/>
      <c r="F12" s="72"/>
      <c r="G12" s="72"/>
      <c r="H12" s="72"/>
      <c r="I12" s="67"/>
      <c r="J12" s="67"/>
      <c r="K12" s="28"/>
      <c r="N12" s="29"/>
      <c r="O12" s="29"/>
      <c r="P12" s="29"/>
      <c r="Q12" s="30"/>
      <c r="R12" s="30"/>
      <c r="S12" s="31">
        <f>SUM(R7:R9)</f>
        <v>2604840</v>
      </c>
      <c r="T12" s="69">
        <f>SUM(U7:U9)</f>
        <v>0</v>
      </c>
      <c r="U12" s="69"/>
      <c r="V12" s="69"/>
    </row>
    <row r="13" spans="1:24" s="32" customFormat="1" ht="16.5" thickTop="1" thickBot="1" x14ac:dyDescent="0.3">
      <c r="B13" s="32" t="s">
        <v>27</v>
      </c>
      <c r="X13" s="33"/>
    </row>
    <row r="14" spans="1:24" s="32" customFormat="1" ht="43.5" customHeight="1" thickTop="1" thickBot="1" x14ac:dyDescent="0.3">
      <c r="B14" s="70" t="s">
        <v>51</v>
      </c>
      <c r="C14" s="70"/>
      <c r="D14" s="70"/>
      <c r="E14" s="70"/>
      <c r="F14" s="70"/>
      <c r="G14" s="70"/>
      <c r="S14" s="64" t="s">
        <v>49</v>
      </c>
      <c r="T14" s="68" t="s">
        <v>50</v>
      </c>
      <c r="U14" s="68"/>
      <c r="V14" s="68"/>
      <c r="X14" s="33"/>
    </row>
    <row r="15" spans="1:24" s="32" customFormat="1" ht="33" customHeight="1" thickTop="1" thickBot="1" x14ac:dyDescent="0.3">
      <c r="B15" s="34"/>
      <c r="S15" s="89"/>
      <c r="T15" s="69">
        <f>T12*S15+T12</f>
        <v>0</v>
      </c>
      <c r="U15" s="69"/>
      <c r="V15" s="69"/>
      <c r="X15" s="33"/>
    </row>
    <row r="16" spans="1:24" s="32" customFormat="1" ht="15.75" thickTop="1" x14ac:dyDescent="0.25">
      <c r="X16" s="33"/>
    </row>
    <row r="17" spans="3:24" s="32" customFormat="1" x14ac:dyDescent="0.25">
      <c r="X17" s="33"/>
    </row>
    <row r="19" spans="3:24" x14ac:dyDescent="0.25">
      <c r="C19"/>
      <c r="E19"/>
      <c r="F19"/>
      <c r="G19"/>
      <c r="I19"/>
      <c r="J19"/>
      <c r="L19"/>
    </row>
    <row r="20" spans="3:24" x14ac:dyDescent="0.25">
      <c r="C20"/>
      <c r="E20"/>
      <c r="F20"/>
      <c r="G20"/>
      <c r="I20"/>
      <c r="J20"/>
      <c r="L20"/>
    </row>
    <row r="21" spans="3:24" x14ac:dyDescent="0.25">
      <c r="C21"/>
      <c r="E21"/>
      <c r="F21"/>
      <c r="G21"/>
      <c r="I21"/>
      <c r="J21"/>
      <c r="L21"/>
    </row>
    <row r="22" spans="3:24" x14ac:dyDescent="0.25">
      <c r="C22"/>
      <c r="E22"/>
      <c r="F22"/>
      <c r="G22"/>
      <c r="I22"/>
      <c r="J22"/>
      <c r="L22"/>
    </row>
    <row r="23" spans="3:24" x14ac:dyDescent="0.25">
      <c r="C23"/>
      <c r="E23"/>
      <c r="F23"/>
      <c r="G23"/>
      <c r="I23"/>
      <c r="J23"/>
      <c r="L23"/>
    </row>
    <row r="24" spans="3:24" x14ac:dyDescent="0.25">
      <c r="C24"/>
      <c r="E24"/>
      <c r="F24"/>
      <c r="G24"/>
      <c r="I24"/>
      <c r="J24"/>
      <c r="L24"/>
    </row>
    <row r="25" spans="3:24" x14ac:dyDescent="0.25">
      <c r="C25"/>
      <c r="E25"/>
      <c r="F25"/>
      <c r="G25"/>
      <c r="I25"/>
      <c r="J25"/>
      <c r="L25"/>
    </row>
    <row r="26" spans="3:24" x14ac:dyDescent="0.25">
      <c r="C26"/>
      <c r="E26"/>
      <c r="F26"/>
      <c r="G26"/>
      <c r="I26"/>
      <c r="J26"/>
      <c r="L26"/>
    </row>
    <row r="27" spans="3:24" x14ac:dyDescent="0.25">
      <c r="C27"/>
      <c r="E27"/>
      <c r="F27"/>
      <c r="G27"/>
      <c r="I27"/>
      <c r="J27"/>
      <c r="L27"/>
    </row>
    <row r="28" spans="3:24" x14ac:dyDescent="0.25">
      <c r="C28"/>
      <c r="E28"/>
      <c r="F28"/>
      <c r="G28"/>
      <c r="I28"/>
      <c r="J28"/>
      <c r="L28"/>
    </row>
    <row r="29" spans="3:24" x14ac:dyDescent="0.25">
      <c r="C29"/>
      <c r="E29"/>
      <c r="F29"/>
      <c r="G29"/>
      <c r="I29"/>
      <c r="J29"/>
      <c r="L29"/>
    </row>
    <row r="30" spans="3:24" x14ac:dyDescent="0.25">
      <c r="C30"/>
      <c r="E30"/>
      <c r="F30"/>
      <c r="G30"/>
      <c r="I30"/>
      <c r="J30"/>
      <c r="L30"/>
    </row>
    <row r="31" spans="3:24" x14ac:dyDescent="0.25">
      <c r="C31"/>
      <c r="E31"/>
      <c r="F31"/>
      <c r="G31"/>
      <c r="I31"/>
      <c r="J31"/>
      <c r="L31"/>
    </row>
    <row r="32" spans="3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</sheetData>
  <sheetProtection algorithmName="SHA-512" hashValue="q5WDMyUZceHtRGcxM2aFz8bEKcgmOaMkPqsgrPqck8g9dSjKERU3eM+0bm09jNcN3e1yRQe4ImSRigpexEdmtg==" saltValue="b099IwuFpGD6RcMpixaUuw==" spinCount="100000" sheet="1" objects="1" scenarios="1" selectLockedCells="1"/>
  <mergeCells count="16">
    <mergeCell ref="K7:K9"/>
    <mergeCell ref="B1:E1"/>
    <mergeCell ref="P7:P9"/>
    <mergeCell ref="Q7:Q9"/>
    <mergeCell ref="W7:W9"/>
    <mergeCell ref="L7:L9"/>
    <mergeCell ref="M7:M9"/>
    <mergeCell ref="N7:N9"/>
    <mergeCell ref="O7:O9"/>
    <mergeCell ref="T14:V14"/>
    <mergeCell ref="T15:V15"/>
    <mergeCell ref="B14:G14"/>
    <mergeCell ref="B11:K11"/>
    <mergeCell ref="T11:V11"/>
    <mergeCell ref="B12:H12"/>
    <mergeCell ref="T12:V12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T7:T9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X7:X9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2025-03-03T12:35:06Z</cp:lastPrinted>
  <dcterms:created xsi:type="dcterms:W3CDTF">2014-03-05T12:43:32Z</dcterms:created>
  <dcterms:modified xsi:type="dcterms:W3CDTF">2025-03-04T08:05:40Z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